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crete Estimate" sheetId="1" state="visible" r:id="rId3"/>
    <sheet name="Steel Estimate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<sst xmlns="http://schemas.openxmlformats.org/spreadsheetml/2006/main" count="63" uniqueCount="55">
  <si>
    <t xml:space="preserve">Concrete Cost Estimation Worksheet</t>
  </si>
  <si>
    <t xml:space="preserve">Yellow cells = enter your project data. Grey totals recalculate automatically.</t>
  </si>
  <si>
    <t xml:space="preserve">Member
ID</t>
  </si>
  <si>
    <t xml:space="preserve">Member Type
(Footing/Column/Beam/Slab)</t>
  </si>
  <si>
    <t xml:space="preserve">Length
(m)</t>
  </si>
  <si>
    <t xml:space="preserve">Width
(m)</t>
  </si>
  <si>
    <t xml:space="preserve">Height /
Thickness (m)</t>
  </si>
  <si>
    <t xml:space="preserve">Quantity
(No.)</t>
  </si>
  <si>
    <t xml:space="preserve">Unit Volume
(cu.m)</t>
  </si>
  <si>
    <t xml:space="preserve">Total Volume
(cu.m)</t>
  </si>
  <si>
    <t xml:space="preserve">Wastage
(%)</t>
  </si>
  <si>
    <t xml:space="preserve">Volume incl.
Wastage (cu.m)</t>
  </si>
  <si>
    <t xml:space="preserve">Rate
($ / cu.m)</t>
  </si>
  <si>
    <t xml:space="preserve">Total Cost
($)</t>
  </si>
  <si>
    <t xml:space="preserve">C-01</t>
  </si>
  <si>
    <t xml:space="preserve">Column</t>
  </si>
  <si>
    <t xml:space="preserve">F-01</t>
  </si>
  <si>
    <t xml:space="preserve">Isolated Footing</t>
  </si>
  <si>
    <t xml:space="preserve">B-01</t>
  </si>
  <si>
    <t xml:space="preserve">Beam</t>
  </si>
  <si>
    <t xml:space="preserve">S-01</t>
  </si>
  <si>
    <t xml:space="preserve">Slab</t>
  </si>
  <si>
    <t xml:space="preserve">TOTAL</t>
  </si>
  <si>
    <t xml:space="preserve">Notes: Wastage default 5% (typical for site-mixed concrete, adjust per project). Rates are sample values in $/cu.m — replace with current local supplier / RSMeans-type cost data.</t>
  </si>
  <si>
    <t xml:space="preserve">Steel (Reinforcement) Cost Estimation Worksheet</t>
  </si>
  <si>
    <t xml:space="preserve">Yellow cells = enter data. Unit weight uses the standard formula d²/162 (kg/m), d = bar diameter in mm.</t>
  </si>
  <si>
    <t xml:space="preserve">Rate ($/kg):</t>
  </si>
  <si>
    <t xml:space="preserve">Bar Mark /
Description</t>
  </si>
  <si>
    <t xml:space="preserve">Bar Dia
(mm)</t>
  </si>
  <si>
    <t xml:space="preserve">Unit Weight
(kg/m)</t>
  </si>
  <si>
    <t xml:space="preserve">Length per
Bar (m)</t>
  </si>
  <si>
    <t xml:space="preserve">No. of
Bars</t>
  </si>
  <si>
    <t xml:space="preserve">Total Length
(m)</t>
  </si>
  <si>
    <t xml:space="preserve">Total Weight
(kg)</t>
  </si>
  <si>
    <t xml:space="preserve">Weight incl.
Wastage (kg)</t>
  </si>
  <si>
    <t xml:space="preserve">Column main bars</t>
  </si>
  <si>
    <t xml:space="preserve">Footing mesh bars</t>
  </si>
  <si>
    <t xml:space="preserve">Beam main + stirrups</t>
  </si>
  <si>
    <t xml:space="preserve">Slab mesh reinforcement</t>
  </si>
  <si>
    <t xml:space="preserve">Notes: Wastage default 5% (bar cutting/lap losses). Rate is a sample value in $/kg — replace with current mill / supplier pricing. Unit weight formula (d²/162) is the standard IS/ASTM approximation for deformed steel bars.</t>
  </si>
  <si>
    <t xml:space="preserve">Project Cost Summary</t>
  </si>
  <si>
    <t xml:space="preserve">Total Concrete Volume (cu.m, incl. wastage)</t>
  </si>
  <si>
    <t xml:space="preserve">Total Concrete Cost ($)</t>
  </si>
  <si>
    <t xml:space="preserve">Total Steel Weight (kg, incl. wastage)</t>
  </si>
  <si>
    <t xml:space="preserve">Total Steel Cost ($)</t>
  </si>
  <si>
    <t xml:space="preserve">Formwork &amp; Sitework Allowance (%)</t>
  </si>
  <si>
    <t xml:space="preserve">Formwork &amp; Sitework Cost ($)</t>
  </si>
  <si>
    <t xml:space="preserve">Subtotal ($)</t>
  </si>
  <si>
    <t xml:space="preserve">Contingency (%)</t>
  </si>
  <si>
    <t xml:space="preserve">Contingency Amount ($)</t>
  </si>
  <si>
    <t xml:space="preserve">GRAND TOTAL ESTIMATED COST ($)</t>
  </si>
  <si>
    <t xml:space="preserve">Legend:</t>
  </si>
  <si>
    <t xml:space="preserve">Yellow = editable input</t>
  </si>
  <si>
    <t xml:space="preserve">Green = example row (replace with your data)</t>
  </si>
  <si>
    <t xml:space="preserve">Blue-grey = calculated total (do not edit)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</si>
</sst>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.0"/>
    <numFmt numFmtId="167" formatCode="\$#,##0"/>
    <numFmt numFmtId="168" formatCode="\$#,##0.00"/>
    <numFmt numFmtId="169" formatCode="0.0\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E2EFDA"/>
        <bgColor rgb="FFD9E1F2"/>
      </patternFill>
    </fill>
    <fill>
      <patternFill patternType="solid">
        <fgColor rgb="FFFFF2CC"/>
        <bgColor rgb="FFE2EFDA"/>
      </patternFill>
    </fill>
    <fill>
      <patternFill patternType="solid">
        <fgColor rgb="FFD9E1F2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4" min="3" style="0" width="9"/>
    <col collapsed="false" customWidth="true" hidden="false" outlineLevel="0" max="5" min="5" style="0" width="12"/>
    <col collapsed="false" customWidth="true" hidden="false" outlineLevel="0" max="6" min="6" style="0" width="9"/>
    <col collapsed="false" customWidth="true" hidden="false" outlineLevel="0" max="7" min="7" style="0" width="11"/>
    <col collapsed="false" customWidth="true" hidden="false" outlineLevel="0" max="8" min="8" style="0" width="12"/>
    <col collapsed="false" customWidth="true" hidden="false" outlineLevel="0" max="9" min="9" style="0" width="9"/>
    <col collapsed="false" customWidth="true" hidden="false" outlineLevel="0" max="10" min="10" style="0" width="13"/>
    <col collapsed="false" customWidth="true" hidden="false" outlineLevel="0" max="11" min="11" style="0" width="11"/>
    <col collapsed="false" customWidth="true" hidden="false" outlineLevel="0" max="12" min="12" style="0" width="12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customFormat="false" ht="31.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</row>
    <row r="5" customFormat="false" ht="15" hidden="false" customHeight="false" outlineLevel="0" collapsed="false">
      <c r="A5" s="5" t="s">
        <v>14</v>
      </c>
      <c r="B5" s="5" t="s">
        <v>15</v>
      </c>
      <c r="C5" s="6" t="n">
        <v>0.45</v>
      </c>
      <c r="D5" s="6" t="n">
        <v>0.45</v>
      </c>
      <c r="E5" s="6" t="n">
        <v>3</v>
      </c>
      <c r="F5" s="5" t="n">
        <v>12</v>
      </c>
      <c r="G5" s="7" t="n">
        <f aca="false">C5*D5*E5</f>
        <v>0.6075</v>
      </c>
      <c r="H5" s="7" t="n">
        <f aca="false">G5*F5</f>
        <v>7.29</v>
      </c>
      <c r="I5" s="8" t="n">
        <v>5</v>
      </c>
      <c r="J5" s="7" t="n">
        <f aca="false">H5*(1+I5/100)</f>
        <v>7.6545</v>
      </c>
      <c r="K5" s="9" t="n">
        <v>145</v>
      </c>
      <c r="L5" s="10" t="n">
        <f aca="false">J5*K5</f>
        <v>1109.9025</v>
      </c>
    </row>
    <row r="6" customFormat="false" ht="15" hidden="false" customHeight="false" outlineLevel="0" collapsed="false">
      <c r="A6" s="5" t="s">
        <v>16</v>
      </c>
      <c r="B6" s="5" t="s">
        <v>17</v>
      </c>
      <c r="C6" s="6" t="n">
        <v>1.8</v>
      </c>
      <c r="D6" s="6" t="n">
        <v>1.8</v>
      </c>
      <c r="E6" s="6" t="n">
        <v>0.6</v>
      </c>
      <c r="F6" s="5" t="n">
        <v>8</v>
      </c>
      <c r="G6" s="7" t="n">
        <f aca="false">C6*D6*E6</f>
        <v>1.944</v>
      </c>
      <c r="H6" s="7" t="n">
        <f aca="false">G6*F6</f>
        <v>15.552</v>
      </c>
      <c r="I6" s="8" t="n">
        <v>5</v>
      </c>
      <c r="J6" s="7" t="n">
        <f aca="false">H6*(1+I6/100)</f>
        <v>16.3296</v>
      </c>
      <c r="K6" s="9" t="n">
        <v>140</v>
      </c>
      <c r="L6" s="10" t="n">
        <f aca="false">J6*K6</f>
        <v>2286.144</v>
      </c>
    </row>
    <row r="7" customFormat="false" ht="15" hidden="false" customHeight="false" outlineLevel="0" collapsed="false">
      <c r="A7" s="5" t="s">
        <v>18</v>
      </c>
      <c r="B7" s="5" t="s">
        <v>19</v>
      </c>
      <c r="C7" s="6" t="n">
        <v>6</v>
      </c>
      <c r="D7" s="6" t="n">
        <v>0.3</v>
      </c>
      <c r="E7" s="6" t="n">
        <v>0.45</v>
      </c>
      <c r="F7" s="5" t="n">
        <v>10</v>
      </c>
      <c r="G7" s="7" t="n">
        <f aca="false">C7*D7*E7</f>
        <v>0.81</v>
      </c>
      <c r="H7" s="7" t="n">
        <f aca="false">G7*F7</f>
        <v>8.1</v>
      </c>
      <c r="I7" s="8" t="n">
        <v>5</v>
      </c>
      <c r="J7" s="7" t="n">
        <f aca="false">H7*(1+I7/100)</f>
        <v>8.505</v>
      </c>
      <c r="K7" s="9" t="n">
        <v>150</v>
      </c>
      <c r="L7" s="10" t="n">
        <f aca="false">J7*K7</f>
        <v>1275.75</v>
      </c>
    </row>
    <row r="8" customFormat="false" ht="15" hidden="false" customHeight="false" outlineLevel="0" collapsed="false">
      <c r="A8" s="5" t="s">
        <v>20</v>
      </c>
      <c r="B8" s="5" t="s">
        <v>21</v>
      </c>
      <c r="C8" s="6" t="n">
        <v>20</v>
      </c>
      <c r="D8" s="6" t="n">
        <v>15</v>
      </c>
      <c r="E8" s="6" t="n">
        <v>0.15</v>
      </c>
      <c r="F8" s="5" t="n">
        <v>1</v>
      </c>
      <c r="G8" s="7" t="n">
        <f aca="false">C8*D8*E8</f>
        <v>45</v>
      </c>
      <c r="H8" s="7" t="n">
        <f aca="false">G8*F8</f>
        <v>45</v>
      </c>
      <c r="I8" s="8" t="n">
        <v>5</v>
      </c>
      <c r="J8" s="7" t="n">
        <f aca="false">H8*(1+I8/100)</f>
        <v>47.25</v>
      </c>
      <c r="K8" s="9" t="n">
        <v>135</v>
      </c>
      <c r="L8" s="10" t="n">
        <f aca="false">J8*K8</f>
        <v>6378.75</v>
      </c>
    </row>
    <row r="9" customFormat="false" ht="15" hidden="false" customHeight="false" outlineLevel="0" collapsed="false">
      <c r="A9" s="11"/>
      <c r="B9" s="11"/>
      <c r="C9" s="12"/>
      <c r="D9" s="12"/>
      <c r="E9" s="12"/>
      <c r="F9" s="11"/>
      <c r="G9" s="7" t="n">
        <f aca="false">C9*D9*E9</f>
        <v>0</v>
      </c>
      <c r="H9" s="7" t="n">
        <f aca="false">G9*F9</f>
        <v>0</v>
      </c>
      <c r="I9" s="13"/>
      <c r="J9" s="7" t="n">
        <f aca="false">H9*(1+I9/100)</f>
        <v>0</v>
      </c>
      <c r="K9" s="14"/>
      <c r="L9" s="10" t="n">
        <f aca="false">J9*K9</f>
        <v>0</v>
      </c>
    </row>
    <row r="10" customFormat="false" ht="15" hidden="false" customHeight="false" outlineLevel="0" collapsed="false">
      <c r="A10" s="11"/>
      <c r="B10" s="11"/>
      <c r="C10" s="12"/>
      <c r="D10" s="12"/>
      <c r="E10" s="12"/>
      <c r="F10" s="11"/>
      <c r="G10" s="7" t="n">
        <f aca="false">C10*D10*E10</f>
        <v>0</v>
      </c>
      <c r="H10" s="7" t="n">
        <f aca="false">G10*F10</f>
        <v>0</v>
      </c>
      <c r="I10" s="13"/>
      <c r="J10" s="7" t="n">
        <f aca="false">H10*(1+I10/100)</f>
        <v>0</v>
      </c>
      <c r="K10" s="14"/>
      <c r="L10" s="10" t="n">
        <f aca="false">J10*K10</f>
        <v>0</v>
      </c>
    </row>
    <row r="11" customFormat="false" ht="15" hidden="false" customHeight="false" outlineLevel="0" collapsed="false">
      <c r="A11" s="11"/>
      <c r="B11" s="11"/>
      <c r="C11" s="12"/>
      <c r="D11" s="12"/>
      <c r="E11" s="12"/>
      <c r="F11" s="11"/>
      <c r="G11" s="7" t="n">
        <f aca="false">C11*D11*E11</f>
        <v>0</v>
      </c>
      <c r="H11" s="7" t="n">
        <f aca="false">G11*F11</f>
        <v>0</v>
      </c>
      <c r="I11" s="13"/>
      <c r="J11" s="7" t="n">
        <f aca="false">H11*(1+I11/100)</f>
        <v>0</v>
      </c>
      <c r="K11" s="14"/>
      <c r="L11" s="10" t="n">
        <f aca="false">J11*K11</f>
        <v>0</v>
      </c>
    </row>
    <row r="12" customFormat="false" ht="15" hidden="false" customHeight="false" outlineLevel="0" collapsed="false">
      <c r="A12" s="11"/>
      <c r="B12" s="11"/>
      <c r="C12" s="12"/>
      <c r="D12" s="12"/>
      <c r="E12" s="12"/>
      <c r="F12" s="11"/>
      <c r="G12" s="7" t="n">
        <f aca="false">C12*D12*E12</f>
        <v>0</v>
      </c>
      <c r="H12" s="7" t="n">
        <f aca="false">G12*F12</f>
        <v>0</v>
      </c>
      <c r="I12" s="13"/>
      <c r="J12" s="7" t="n">
        <f aca="false">H12*(1+I12/100)</f>
        <v>0</v>
      </c>
      <c r="K12" s="14"/>
      <c r="L12" s="10" t="n">
        <f aca="false">J12*K12</f>
        <v>0</v>
      </c>
    </row>
    <row r="13" customFormat="false" ht="15" hidden="false" customHeight="false" outlineLevel="0" collapsed="false">
      <c r="A13" s="11"/>
      <c r="B13" s="11"/>
      <c r="C13" s="12"/>
      <c r="D13" s="12"/>
      <c r="E13" s="12"/>
      <c r="F13" s="11"/>
      <c r="G13" s="7" t="n">
        <f aca="false">C13*D13*E13</f>
        <v>0</v>
      </c>
      <c r="H13" s="7" t="n">
        <f aca="false">G13*F13</f>
        <v>0</v>
      </c>
      <c r="I13" s="13"/>
      <c r="J13" s="7" t="n">
        <f aca="false">H13*(1+I13/100)</f>
        <v>0</v>
      </c>
      <c r="K13" s="14"/>
      <c r="L13" s="10" t="n">
        <f aca="false">J13*K13</f>
        <v>0</v>
      </c>
    </row>
    <row r="14" customFormat="false" ht="15" hidden="false" customHeight="false" outlineLevel="0" collapsed="false">
      <c r="A14" s="11"/>
      <c r="B14" s="11"/>
      <c r="C14" s="12"/>
      <c r="D14" s="12"/>
      <c r="E14" s="12"/>
      <c r="F14" s="11"/>
      <c r="G14" s="7" t="n">
        <f aca="false">C14*D14*E14</f>
        <v>0</v>
      </c>
      <c r="H14" s="7" t="n">
        <f aca="false">G14*F14</f>
        <v>0</v>
      </c>
      <c r="I14" s="13"/>
      <c r="J14" s="7" t="n">
        <f aca="false">H14*(1+I14/100)</f>
        <v>0</v>
      </c>
      <c r="K14" s="14"/>
      <c r="L14" s="10" t="n">
        <f aca="false">J14*K14</f>
        <v>0</v>
      </c>
    </row>
    <row r="15" customFormat="false" ht="15" hidden="false" customHeight="false" outlineLevel="0" collapsed="false">
      <c r="A15" s="11"/>
      <c r="B15" s="11"/>
      <c r="C15" s="12"/>
      <c r="D15" s="12"/>
      <c r="E15" s="12"/>
      <c r="F15" s="11"/>
      <c r="G15" s="7" t="n">
        <f aca="false">C15*D15*E15</f>
        <v>0</v>
      </c>
      <c r="H15" s="7" t="n">
        <f aca="false">G15*F15</f>
        <v>0</v>
      </c>
      <c r="I15" s="13"/>
      <c r="J15" s="7" t="n">
        <f aca="false">H15*(1+I15/100)</f>
        <v>0</v>
      </c>
      <c r="K15" s="14"/>
      <c r="L15" s="10" t="n">
        <f aca="false">J15*K15</f>
        <v>0</v>
      </c>
    </row>
    <row r="16" customFormat="false" ht="15" hidden="false" customHeight="false" outlineLevel="0" collapsed="false">
      <c r="A16" s="11"/>
      <c r="B16" s="11"/>
      <c r="C16" s="12"/>
      <c r="D16" s="12"/>
      <c r="E16" s="12"/>
      <c r="F16" s="11"/>
      <c r="G16" s="7" t="n">
        <f aca="false">C16*D16*E16</f>
        <v>0</v>
      </c>
      <c r="H16" s="7" t="n">
        <f aca="false">G16*F16</f>
        <v>0</v>
      </c>
      <c r="I16" s="13"/>
      <c r="J16" s="7" t="n">
        <f aca="false">H16*(1+I16/100)</f>
        <v>0</v>
      </c>
      <c r="K16" s="14"/>
      <c r="L16" s="10" t="n">
        <f aca="false">J16*K16</f>
        <v>0</v>
      </c>
    </row>
    <row r="17" customFormat="false" ht="15" hidden="false" customHeight="false" outlineLevel="0" collapsed="false">
      <c r="A17" s="11"/>
      <c r="B17" s="11"/>
      <c r="C17" s="12"/>
      <c r="D17" s="12"/>
      <c r="E17" s="12"/>
      <c r="F17" s="11"/>
      <c r="G17" s="7" t="n">
        <f aca="false">C17*D17*E17</f>
        <v>0</v>
      </c>
      <c r="H17" s="7" t="n">
        <f aca="false">G17*F17</f>
        <v>0</v>
      </c>
      <c r="I17" s="13"/>
      <c r="J17" s="7" t="n">
        <f aca="false">H17*(1+I17/100)</f>
        <v>0</v>
      </c>
      <c r="K17" s="14"/>
      <c r="L17" s="10" t="n">
        <f aca="false">J17*K17</f>
        <v>0</v>
      </c>
    </row>
    <row r="18" customFormat="false" ht="15" hidden="false" customHeight="false" outlineLevel="0" collapsed="false">
      <c r="A18" s="11"/>
      <c r="B18" s="11"/>
      <c r="C18" s="12"/>
      <c r="D18" s="12"/>
      <c r="E18" s="12"/>
      <c r="F18" s="11"/>
      <c r="G18" s="7" t="n">
        <f aca="false">C18*D18*E18</f>
        <v>0</v>
      </c>
      <c r="H18" s="7" t="n">
        <f aca="false">G18*F18</f>
        <v>0</v>
      </c>
      <c r="I18" s="13"/>
      <c r="J18" s="7" t="n">
        <f aca="false">H18*(1+I18/100)</f>
        <v>0</v>
      </c>
      <c r="K18" s="14"/>
      <c r="L18" s="10" t="n">
        <f aca="false">J18*K18</f>
        <v>0</v>
      </c>
    </row>
    <row r="19" customFormat="false" ht="15" hidden="false" customHeight="false" outlineLevel="0" collapsed="false">
      <c r="A19" s="11"/>
      <c r="B19" s="11"/>
      <c r="C19" s="12"/>
      <c r="D19" s="12"/>
      <c r="E19" s="12"/>
      <c r="F19" s="11"/>
      <c r="G19" s="7" t="n">
        <f aca="false">C19*D19*E19</f>
        <v>0</v>
      </c>
      <c r="H19" s="7" t="n">
        <f aca="false">G19*F19</f>
        <v>0</v>
      </c>
      <c r="I19" s="13"/>
      <c r="J19" s="7" t="n">
        <f aca="false">H19*(1+I19/100)</f>
        <v>0</v>
      </c>
      <c r="K19" s="14"/>
      <c r="L19" s="10" t="n">
        <f aca="false">J19*K19</f>
        <v>0</v>
      </c>
    </row>
    <row r="20" customFormat="false" ht="15" hidden="false" customHeight="false" outlineLevel="0" collapsed="false">
      <c r="A20" s="11"/>
      <c r="B20" s="11"/>
      <c r="C20" s="12"/>
      <c r="D20" s="12"/>
      <c r="E20" s="12"/>
      <c r="F20" s="11"/>
      <c r="G20" s="7" t="n">
        <f aca="false">C20*D20*E20</f>
        <v>0</v>
      </c>
      <c r="H20" s="7" t="n">
        <f aca="false">G20*F20</f>
        <v>0</v>
      </c>
      <c r="I20" s="13"/>
      <c r="J20" s="7" t="n">
        <f aca="false">H20*(1+I20/100)</f>
        <v>0</v>
      </c>
      <c r="K20" s="14"/>
      <c r="L20" s="10" t="n">
        <f aca="false">J20*K20</f>
        <v>0</v>
      </c>
    </row>
    <row r="21" customFormat="false" ht="15" hidden="false" customHeight="false" outlineLevel="0" collapsed="false">
      <c r="A21" s="11"/>
      <c r="B21" s="11"/>
      <c r="C21" s="12"/>
      <c r="D21" s="12"/>
      <c r="E21" s="12"/>
      <c r="F21" s="11"/>
      <c r="G21" s="7" t="n">
        <f aca="false">C21*D21*E21</f>
        <v>0</v>
      </c>
      <c r="H21" s="7" t="n">
        <f aca="false">G21*F21</f>
        <v>0</v>
      </c>
      <c r="I21" s="13"/>
      <c r="J21" s="7" t="n">
        <f aca="false">H21*(1+I21/100)</f>
        <v>0</v>
      </c>
      <c r="K21" s="14"/>
      <c r="L21" s="10" t="n">
        <f aca="false">J21*K21</f>
        <v>0</v>
      </c>
    </row>
    <row r="22" customFormat="false" ht="15" hidden="false" customHeight="false" outlineLevel="0" collapsed="false">
      <c r="A22" s="11"/>
      <c r="B22" s="11"/>
      <c r="C22" s="12"/>
      <c r="D22" s="12"/>
      <c r="E22" s="12"/>
      <c r="F22" s="11"/>
      <c r="G22" s="7" t="n">
        <f aca="false">C22*D22*E22</f>
        <v>0</v>
      </c>
      <c r="H22" s="7" t="n">
        <f aca="false">G22*F22</f>
        <v>0</v>
      </c>
      <c r="I22" s="13"/>
      <c r="J22" s="7" t="n">
        <f aca="false">H22*(1+I22/100)</f>
        <v>0</v>
      </c>
      <c r="K22" s="14"/>
      <c r="L22" s="10" t="n">
        <f aca="false">J22*K22</f>
        <v>0</v>
      </c>
    </row>
    <row r="23" customFormat="false" ht="15" hidden="false" customHeight="false" outlineLevel="0" collapsed="false">
      <c r="A23" s="11"/>
      <c r="B23" s="11"/>
      <c r="C23" s="12"/>
      <c r="D23" s="12"/>
      <c r="E23" s="12"/>
      <c r="F23" s="11"/>
      <c r="G23" s="7" t="n">
        <f aca="false">C23*D23*E23</f>
        <v>0</v>
      </c>
      <c r="H23" s="7" t="n">
        <f aca="false">G23*F23</f>
        <v>0</v>
      </c>
      <c r="I23" s="13"/>
      <c r="J23" s="7" t="n">
        <f aca="false">H23*(1+I23/100)</f>
        <v>0</v>
      </c>
      <c r="K23" s="14"/>
      <c r="L23" s="10" t="n">
        <f aca="false">J23*K23</f>
        <v>0</v>
      </c>
    </row>
    <row r="24" customFormat="false" ht="15" hidden="false" customHeight="false" outlineLevel="0" collapsed="false">
      <c r="A24" s="11"/>
      <c r="B24" s="11"/>
      <c r="C24" s="12"/>
      <c r="D24" s="12"/>
      <c r="E24" s="12"/>
      <c r="F24" s="11"/>
      <c r="G24" s="7" t="n">
        <f aca="false">C24*D24*E24</f>
        <v>0</v>
      </c>
      <c r="H24" s="7" t="n">
        <f aca="false">G24*F24</f>
        <v>0</v>
      </c>
      <c r="I24" s="13"/>
      <c r="J24" s="7" t="n">
        <f aca="false">H24*(1+I24/100)</f>
        <v>0</v>
      </c>
      <c r="K24" s="14"/>
      <c r="L24" s="10" t="n">
        <f aca="false">J24*K24</f>
        <v>0</v>
      </c>
    </row>
    <row r="25" customFormat="false" ht="15" hidden="false" customHeight="false" outlineLevel="0" collapsed="false">
      <c r="A25" s="15"/>
      <c r="B25" s="15"/>
      <c r="C25" s="16"/>
      <c r="D25" s="16"/>
      <c r="E25" s="16"/>
      <c r="F25" s="15" t="s">
        <v>22</v>
      </c>
      <c r="G25" s="16"/>
      <c r="H25" s="16" t="n">
        <f aca="false">SUM(H5:H24)</f>
        <v>75.942</v>
      </c>
      <c r="I25" s="17"/>
      <c r="J25" s="16" t="n">
        <f aca="false">SUM(J5:J24)</f>
        <v>79.7391</v>
      </c>
      <c r="K25" s="18"/>
      <c r="L25" s="18" t="n">
        <f aca="false">SUM(L5:L24)</f>
        <v>11050.5465</v>
      </c>
    </row>
    <row r="26" customFormat="false" ht="15" hidden="false" customHeight="fals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customFormat="false" ht="15" hidden="false" customHeight="false" outlineLevel="0" collapsed="false">
      <c r="A27" s="2" t="s">
        <v>23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</sheetData>
  <mergeCells count="3">
    <mergeCell ref="A1:L1"/>
    <mergeCell ref="A2:L2"/>
    <mergeCell ref="A27:L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3" min="3" style="0" width="9"/>
    <col collapsed="false" customWidth="true" hidden="false" outlineLevel="0" max="4" min="4" style="0" width="11"/>
    <col collapsed="false" customWidth="true" hidden="false" outlineLevel="0" max="5" min="5" style="0" width="10"/>
    <col collapsed="false" customWidth="true" hidden="false" outlineLevel="0" max="6" min="6" style="0" width="8"/>
    <col collapsed="false" customWidth="true" hidden="false" outlineLevel="0" max="8" min="7" style="0" width="12"/>
    <col collapsed="false" customWidth="true" hidden="false" outlineLevel="0" max="9" min="9" style="0" width="9"/>
    <col collapsed="false" customWidth="true" hidden="false" outlineLevel="0" max="10" min="10" style="0" width="13"/>
    <col collapsed="false" customWidth="true" hidden="false" outlineLevel="0" max="11" min="11" style="0" width="11"/>
  </cols>
  <sheetData>
    <row r="1" customFormat="false" ht="17.35" hidden="false" customHeight="false" outlineLevel="0" collapsed="false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19" t="s">
        <v>26</v>
      </c>
      <c r="K3" s="20" t="n">
        <v>1.1</v>
      </c>
    </row>
    <row r="4" customFormat="false" ht="31.5" hidden="false" customHeight="true" outlineLevel="0" collapsed="false">
      <c r="A4" s="4" t="s">
        <v>2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10</v>
      </c>
      <c r="J4" s="4" t="s">
        <v>34</v>
      </c>
      <c r="K4" s="4" t="s">
        <v>13</v>
      </c>
    </row>
    <row r="5" customFormat="false" ht="15" hidden="false" customHeight="false" outlineLevel="0" collapsed="false">
      <c r="A5" s="5" t="s">
        <v>14</v>
      </c>
      <c r="B5" s="5" t="s">
        <v>35</v>
      </c>
      <c r="C5" s="5" t="n">
        <v>16</v>
      </c>
      <c r="D5" s="7" t="n">
        <f aca="false">(C5^2)/162</f>
        <v>1.58024691358025</v>
      </c>
      <c r="E5" s="6" t="n">
        <v>6</v>
      </c>
      <c r="F5" s="5" t="n">
        <v>12</v>
      </c>
      <c r="G5" s="7" t="n">
        <f aca="false">E5*F5</f>
        <v>72</v>
      </c>
      <c r="H5" s="7" t="n">
        <f aca="false">G5*D5</f>
        <v>113.777777777778</v>
      </c>
      <c r="I5" s="8" t="n">
        <v>5</v>
      </c>
      <c r="J5" s="7" t="n">
        <f aca="false">H5*(1+I5/100)</f>
        <v>119.466666666667</v>
      </c>
      <c r="K5" s="10" t="n">
        <f aca="false">J5*$K$3</f>
        <v>131.413333333333</v>
      </c>
    </row>
    <row r="6" customFormat="false" ht="15" hidden="false" customHeight="false" outlineLevel="0" collapsed="false">
      <c r="A6" s="5" t="s">
        <v>16</v>
      </c>
      <c r="B6" s="5" t="s">
        <v>36</v>
      </c>
      <c r="C6" s="5" t="n">
        <v>12</v>
      </c>
      <c r="D6" s="7" t="n">
        <f aca="false">(C6^2)/162</f>
        <v>0.888888888888889</v>
      </c>
      <c r="E6" s="6" t="n">
        <v>1.8</v>
      </c>
      <c r="F6" s="5" t="n">
        <v>40</v>
      </c>
      <c r="G6" s="7" t="n">
        <f aca="false">E6*F6</f>
        <v>72</v>
      </c>
      <c r="H6" s="7" t="n">
        <f aca="false">G6*D6</f>
        <v>64</v>
      </c>
      <c r="I6" s="8" t="n">
        <v>5</v>
      </c>
      <c r="J6" s="7" t="n">
        <f aca="false">H6*(1+I6/100)</f>
        <v>67.2</v>
      </c>
      <c r="K6" s="10" t="n">
        <f aca="false">J6*$K$3</f>
        <v>73.92</v>
      </c>
    </row>
    <row r="7" customFormat="false" ht="15" hidden="false" customHeight="false" outlineLevel="0" collapsed="false">
      <c r="A7" s="5" t="s">
        <v>18</v>
      </c>
      <c r="B7" s="5" t="s">
        <v>37</v>
      </c>
      <c r="C7" s="5" t="n">
        <v>20</v>
      </c>
      <c r="D7" s="7" t="n">
        <f aca="false">(C7^2)/162</f>
        <v>2.46913580246914</v>
      </c>
      <c r="E7" s="6" t="n">
        <v>6</v>
      </c>
      <c r="F7" s="5" t="n">
        <v>20</v>
      </c>
      <c r="G7" s="7" t="n">
        <f aca="false">E7*F7</f>
        <v>120</v>
      </c>
      <c r="H7" s="7" t="n">
        <f aca="false">G7*D7</f>
        <v>296.296296296296</v>
      </c>
      <c r="I7" s="8" t="n">
        <v>5</v>
      </c>
      <c r="J7" s="7" t="n">
        <f aca="false">H7*(1+I7/100)</f>
        <v>311.111111111111</v>
      </c>
      <c r="K7" s="10" t="n">
        <f aca="false">J7*$K$3</f>
        <v>342.222222222222</v>
      </c>
    </row>
    <row r="8" customFormat="false" ht="15" hidden="false" customHeight="false" outlineLevel="0" collapsed="false">
      <c r="A8" s="5" t="s">
        <v>20</v>
      </c>
      <c r="B8" s="5" t="s">
        <v>38</v>
      </c>
      <c r="C8" s="5" t="n">
        <v>10</v>
      </c>
      <c r="D8" s="7" t="n">
        <f aca="false">(C8^2)/162</f>
        <v>0.617283950617284</v>
      </c>
      <c r="E8" s="6" t="n">
        <v>5</v>
      </c>
      <c r="F8" s="5" t="n">
        <v>60</v>
      </c>
      <c r="G8" s="7" t="n">
        <f aca="false">E8*F8</f>
        <v>300</v>
      </c>
      <c r="H8" s="7" t="n">
        <f aca="false">G8*D8</f>
        <v>185.185185185185</v>
      </c>
      <c r="I8" s="8" t="n">
        <v>5</v>
      </c>
      <c r="J8" s="7" t="n">
        <f aca="false">H8*(1+I8/100)</f>
        <v>194.444444444444</v>
      </c>
      <c r="K8" s="10" t="n">
        <f aca="false">J8*$K$3</f>
        <v>213.888888888889</v>
      </c>
    </row>
    <row r="9" customFormat="false" ht="15" hidden="false" customHeight="false" outlineLevel="0" collapsed="false">
      <c r="A9" s="11"/>
      <c r="B9" s="11"/>
      <c r="C9" s="11"/>
      <c r="D9" s="7" t="n">
        <f aca="false">(C9^2)/162</f>
        <v>0</v>
      </c>
      <c r="E9" s="12"/>
      <c r="F9" s="11"/>
      <c r="G9" s="7" t="n">
        <f aca="false">E9*F9</f>
        <v>0</v>
      </c>
      <c r="H9" s="7" t="n">
        <f aca="false">G9*D9</f>
        <v>0</v>
      </c>
      <c r="I9" s="13"/>
      <c r="J9" s="7" t="n">
        <f aca="false">H9*(1+I9/100)</f>
        <v>0</v>
      </c>
      <c r="K9" s="10" t="n">
        <f aca="false">J9*$K$3</f>
        <v>0</v>
      </c>
    </row>
    <row r="10" customFormat="false" ht="15" hidden="false" customHeight="false" outlineLevel="0" collapsed="false">
      <c r="A10" s="11"/>
      <c r="B10" s="11"/>
      <c r="C10" s="11"/>
      <c r="D10" s="7" t="n">
        <f aca="false">(C10^2)/162</f>
        <v>0</v>
      </c>
      <c r="E10" s="12"/>
      <c r="F10" s="11"/>
      <c r="G10" s="7" t="n">
        <f aca="false">E10*F10</f>
        <v>0</v>
      </c>
      <c r="H10" s="7" t="n">
        <f aca="false">G10*D10</f>
        <v>0</v>
      </c>
      <c r="I10" s="13"/>
      <c r="J10" s="7" t="n">
        <f aca="false">H10*(1+I10/100)</f>
        <v>0</v>
      </c>
      <c r="K10" s="10" t="n">
        <f aca="false">J10*$K$3</f>
        <v>0</v>
      </c>
    </row>
    <row r="11" customFormat="false" ht="15" hidden="false" customHeight="false" outlineLevel="0" collapsed="false">
      <c r="A11" s="11"/>
      <c r="B11" s="11"/>
      <c r="C11" s="11"/>
      <c r="D11" s="7" t="n">
        <f aca="false">(C11^2)/162</f>
        <v>0</v>
      </c>
      <c r="E11" s="12"/>
      <c r="F11" s="11"/>
      <c r="G11" s="7" t="n">
        <f aca="false">E11*F11</f>
        <v>0</v>
      </c>
      <c r="H11" s="7" t="n">
        <f aca="false">G11*D11</f>
        <v>0</v>
      </c>
      <c r="I11" s="13"/>
      <c r="J11" s="7" t="n">
        <f aca="false">H11*(1+I11/100)</f>
        <v>0</v>
      </c>
      <c r="K11" s="10" t="n">
        <f aca="false">J11*$K$3</f>
        <v>0</v>
      </c>
    </row>
    <row r="12" customFormat="false" ht="15" hidden="false" customHeight="false" outlineLevel="0" collapsed="false">
      <c r="A12" s="11"/>
      <c r="B12" s="11"/>
      <c r="C12" s="11"/>
      <c r="D12" s="7" t="n">
        <f aca="false">(C12^2)/162</f>
        <v>0</v>
      </c>
      <c r="E12" s="12"/>
      <c r="F12" s="11"/>
      <c r="G12" s="7" t="n">
        <f aca="false">E12*F12</f>
        <v>0</v>
      </c>
      <c r="H12" s="7" t="n">
        <f aca="false">G12*D12</f>
        <v>0</v>
      </c>
      <c r="I12" s="13"/>
      <c r="J12" s="7" t="n">
        <f aca="false">H12*(1+I12/100)</f>
        <v>0</v>
      </c>
      <c r="K12" s="10" t="n">
        <f aca="false">J12*$K$3</f>
        <v>0</v>
      </c>
    </row>
    <row r="13" customFormat="false" ht="15" hidden="false" customHeight="false" outlineLevel="0" collapsed="false">
      <c r="A13" s="11"/>
      <c r="B13" s="11"/>
      <c r="C13" s="11"/>
      <c r="D13" s="7" t="n">
        <f aca="false">(C13^2)/162</f>
        <v>0</v>
      </c>
      <c r="E13" s="12"/>
      <c r="F13" s="11"/>
      <c r="G13" s="7" t="n">
        <f aca="false">E13*F13</f>
        <v>0</v>
      </c>
      <c r="H13" s="7" t="n">
        <f aca="false">G13*D13</f>
        <v>0</v>
      </c>
      <c r="I13" s="13"/>
      <c r="J13" s="7" t="n">
        <f aca="false">H13*(1+I13/100)</f>
        <v>0</v>
      </c>
      <c r="K13" s="10" t="n">
        <f aca="false">J13*$K$3</f>
        <v>0</v>
      </c>
    </row>
    <row r="14" customFormat="false" ht="15" hidden="false" customHeight="false" outlineLevel="0" collapsed="false">
      <c r="A14" s="11"/>
      <c r="B14" s="11"/>
      <c r="C14" s="11"/>
      <c r="D14" s="7" t="n">
        <f aca="false">(C14^2)/162</f>
        <v>0</v>
      </c>
      <c r="E14" s="12"/>
      <c r="F14" s="11"/>
      <c r="G14" s="7" t="n">
        <f aca="false">E14*F14</f>
        <v>0</v>
      </c>
      <c r="H14" s="7" t="n">
        <f aca="false">G14*D14</f>
        <v>0</v>
      </c>
      <c r="I14" s="13"/>
      <c r="J14" s="7" t="n">
        <f aca="false">H14*(1+I14/100)</f>
        <v>0</v>
      </c>
      <c r="K14" s="10" t="n">
        <f aca="false">J14*$K$3</f>
        <v>0</v>
      </c>
    </row>
    <row r="15" customFormat="false" ht="15" hidden="false" customHeight="false" outlineLevel="0" collapsed="false">
      <c r="A15" s="11"/>
      <c r="B15" s="11"/>
      <c r="C15" s="11"/>
      <c r="D15" s="7" t="n">
        <f aca="false">(C15^2)/162</f>
        <v>0</v>
      </c>
      <c r="E15" s="12"/>
      <c r="F15" s="11"/>
      <c r="G15" s="7" t="n">
        <f aca="false">E15*F15</f>
        <v>0</v>
      </c>
      <c r="H15" s="7" t="n">
        <f aca="false">G15*D15</f>
        <v>0</v>
      </c>
      <c r="I15" s="13"/>
      <c r="J15" s="7" t="n">
        <f aca="false">H15*(1+I15/100)</f>
        <v>0</v>
      </c>
      <c r="K15" s="10" t="n">
        <f aca="false">J15*$K$3</f>
        <v>0</v>
      </c>
    </row>
    <row r="16" customFormat="false" ht="15" hidden="false" customHeight="false" outlineLevel="0" collapsed="false">
      <c r="A16" s="11"/>
      <c r="B16" s="11"/>
      <c r="C16" s="11"/>
      <c r="D16" s="7" t="n">
        <f aca="false">(C16^2)/162</f>
        <v>0</v>
      </c>
      <c r="E16" s="12"/>
      <c r="F16" s="11"/>
      <c r="G16" s="7" t="n">
        <f aca="false">E16*F16</f>
        <v>0</v>
      </c>
      <c r="H16" s="7" t="n">
        <f aca="false">G16*D16</f>
        <v>0</v>
      </c>
      <c r="I16" s="13"/>
      <c r="J16" s="7" t="n">
        <f aca="false">H16*(1+I16/100)</f>
        <v>0</v>
      </c>
      <c r="K16" s="10" t="n">
        <f aca="false">J16*$K$3</f>
        <v>0</v>
      </c>
    </row>
    <row r="17" customFormat="false" ht="15" hidden="false" customHeight="false" outlineLevel="0" collapsed="false">
      <c r="A17" s="11"/>
      <c r="B17" s="11"/>
      <c r="C17" s="11"/>
      <c r="D17" s="7" t="n">
        <f aca="false">(C17^2)/162</f>
        <v>0</v>
      </c>
      <c r="E17" s="12"/>
      <c r="F17" s="11"/>
      <c r="G17" s="7" t="n">
        <f aca="false">E17*F17</f>
        <v>0</v>
      </c>
      <c r="H17" s="7" t="n">
        <f aca="false">G17*D17</f>
        <v>0</v>
      </c>
      <c r="I17" s="13"/>
      <c r="J17" s="7" t="n">
        <f aca="false">H17*(1+I17/100)</f>
        <v>0</v>
      </c>
      <c r="K17" s="10" t="n">
        <f aca="false">J17*$K$3</f>
        <v>0</v>
      </c>
    </row>
    <row r="18" customFormat="false" ht="15" hidden="false" customHeight="false" outlineLevel="0" collapsed="false">
      <c r="A18" s="11"/>
      <c r="B18" s="11"/>
      <c r="C18" s="11"/>
      <c r="D18" s="7" t="n">
        <f aca="false">(C18^2)/162</f>
        <v>0</v>
      </c>
      <c r="E18" s="12"/>
      <c r="F18" s="11"/>
      <c r="G18" s="7" t="n">
        <f aca="false">E18*F18</f>
        <v>0</v>
      </c>
      <c r="H18" s="7" t="n">
        <f aca="false">G18*D18</f>
        <v>0</v>
      </c>
      <c r="I18" s="13"/>
      <c r="J18" s="7" t="n">
        <f aca="false">H18*(1+I18/100)</f>
        <v>0</v>
      </c>
      <c r="K18" s="10" t="n">
        <f aca="false">J18*$K$3</f>
        <v>0</v>
      </c>
    </row>
    <row r="19" customFormat="false" ht="15" hidden="false" customHeight="false" outlineLevel="0" collapsed="false">
      <c r="A19" s="11"/>
      <c r="B19" s="11"/>
      <c r="C19" s="11"/>
      <c r="D19" s="7" t="n">
        <f aca="false">(C19^2)/162</f>
        <v>0</v>
      </c>
      <c r="E19" s="12"/>
      <c r="F19" s="11"/>
      <c r="G19" s="7" t="n">
        <f aca="false">E19*F19</f>
        <v>0</v>
      </c>
      <c r="H19" s="7" t="n">
        <f aca="false">G19*D19</f>
        <v>0</v>
      </c>
      <c r="I19" s="13"/>
      <c r="J19" s="7" t="n">
        <f aca="false">H19*(1+I19/100)</f>
        <v>0</v>
      </c>
      <c r="K19" s="10" t="n">
        <f aca="false">J19*$K$3</f>
        <v>0</v>
      </c>
    </row>
    <row r="20" customFormat="false" ht="15" hidden="false" customHeight="false" outlineLevel="0" collapsed="false">
      <c r="A20" s="11"/>
      <c r="B20" s="11"/>
      <c r="C20" s="11"/>
      <c r="D20" s="7" t="n">
        <f aca="false">(C20^2)/162</f>
        <v>0</v>
      </c>
      <c r="E20" s="12"/>
      <c r="F20" s="11"/>
      <c r="G20" s="7" t="n">
        <f aca="false">E20*F20</f>
        <v>0</v>
      </c>
      <c r="H20" s="7" t="n">
        <f aca="false">G20*D20</f>
        <v>0</v>
      </c>
      <c r="I20" s="13"/>
      <c r="J20" s="7" t="n">
        <f aca="false">H20*(1+I20/100)</f>
        <v>0</v>
      </c>
      <c r="K20" s="10" t="n">
        <f aca="false">J20*$K$3</f>
        <v>0</v>
      </c>
    </row>
    <row r="21" customFormat="false" ht="15" hidden="false" customHeight="false" outlineLevel="0" collapsed="false">
      <c r="A21" s="11"/>
      <c r="B21" s="11"/>
      <c r="C21" s="11"/>
      <c r="D21" s="7" t="n">
        <f aca="false">(C21^2)/162</f>
        <v>0</v>
      </c>
      <c r="E21" s="12"/>
      <c r="F21" s="11"/>
      <c r="G21" s="7" t="n">
        <f aca="false">E21*F21</f>
        <v>0</v>
      </c>
      <c r="H21" s="7" t="n">
        <f aca="false">G21*D21</f>
        <v>0</v>
      </c>
      <c r="I21" s="13"/>
      <c r="J21" s="7" t="n">
        <f aca="false">H21*(1+I21/100)</f>
        <v>0</v>
      </c>
      <c r="K21" s="10" t="n">
        <f aca="false">J21*$K$3</f>
        <v>0</v>
      </c>
    </row>
    <row r="22" customFormat="false" ht="15" hidden="false" customHeight="false" outlineLevel="0" collapsed="false">
      <c r="A22" s="11"/>
      <c r="B22" s="11"/>
      <c r="C22" s="11"/>
      <c r="D22" s="7" t="n">
        <f aca="false">(C22^2)/162</f>
        <v>0</v>
      </c>
      <c r="E22" s="12"/>
      <c r="F22" s="11"/>
      <c r="G22" s="7" t="n">
        <f aca="false">E22*F22</f>
        <v>0</v>
      </c>
      <c r="H22" s="7" t="n">
        <f aca="false">G22*D22</f>
        <v>0</v>
      </c>
      <c r="I22" s="13"/>
      <c r="J22" s="7" t="n">
        <f aca="false">H22*(1+I22/100)</f>
        <v>0</v>
      </c>
      <c r="K22" s="10" t="n">
        <f aca="false">J22*$K$3</f>
        <v>0</v>
      </c>
    </row>
    <row r="23" customFormat="false" ht="15" hidden="false" customHeight="false" outlineLevel="0" collapsed="false">
      <c r="A23" s="11"/>
      <c r="B23" s="11"/>
      <c r="C23" s="11"/>
      <c r="D23" s="7" t="n">
        <f aca="false">(C23^2)/162</f>
        <v>0</v>
      </c>
      <c r="E23" s="12"/>
      <c r="F23" s="11"/>
      <c r="G23" s="7" t="n">
        <f aca="false">E23*F23</f>
        <v>0</v>
      </c>
      <c r="H23" s="7" t="n">
        <f aca="false">G23*D23</f>
        <v>0</v>
      </c>
      <c r="I23" s="13"/>
      <c r="J23" s="7" t="n">
        <f aca="false">H23*(1+I23/100)</f>
        <v>0</v>
      </c>
      <c r="K23" s="10" t="n">
        <f aca="false">J23*$K$3</f>
        <v>0</v>
      </c>
    </row>
    <row r="24" customFormat="false" ht="15" hidden="false" customHeight="false" outlineLevel="0" collapsed="false">
      <c r="A24" s="11"/>
      <c r="B24" s="11"/>
      <c r="C24" s="11"/>
      <c r="D24" s="7" t="n">
        <f aca="false">(C24^2)/162</f>
        <v>0</v>
      </c>
      <c r="E24" s="12"/>
      <c r="F24" s="11"/>
      <c r="G24" s="7" t="n">
        <f aca="false">E24*F24</f>
        <v>0</v>
      </c>
      <c r="H24" s="7" t="n">
        <f aca="false">G24*D24</f>
        <v>0</v>
      </c>
      <c r="I24" s="13"/>
      <c r="J24" s="7" t="n">
        <f aca="false">H24*(1+I24/100)</f>
        <v>0</v>
      </c>
      <c r="K24" s="10" t="n">
        <f aca="false">J24*$K$3</f>
        <v>0</v>
      </c>
    </row>
    <row r="25" customFormat="false" ht="15" hidden="false" customHeight="false" outlineLevel="0" collapsed="false">
      <c r="A25" s="15"/>
      <c r="B25" s="15"/>
      <c r="C25" s="15"/>
      <c r="D25" s="16"/>
      <c r="E25" s="16"/>
      <c r="F25" s="15" t="s">
        <v>22</v>
      </c>
      <c r="G25" s="16" t="n">
        <f aca="false">SUM(G5:G24)</f>
        <v>564</v>
      </c>
      <c r="H25" s="16" t="n">
        <f aca="false">SUM(H5:H24)</f>
        <v>659.259259259259</v>
      </c>
      <c r="I25" s="17"/>
      <c r="J25" s="16" t="n">
        <f aca="false">SUM(J5:J24)</f>
        <v>692.222222222222</v>
      </c>
      <c r="K25" s="18" t="n">
        <f aca="false">SUM(K5:K24)</f>
        <v>761.444444444445</v>
      </c>
    </row>
    <row r="26" customFormat="false" ht="15" hidden="false" customHeight="fals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15" hidden="false" customHeight="false" outlineLevel="0" collapsed="false">
      <c r="A27" s="2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</row>
  </sheetData>
  <mergeCells count="3">
    <mergeCell ref="A1:K1"/>
    <mergeCell ref="A2:K2"/>
    <mergeCell ref="A27:K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6"/>
  </cols>
  <sheetData>
    <row r="1" customFormat="false" ht="17.35" hidden="false" customHeight="false" outlineLevel="0" collapsed="false">
      <c r="A1" s="1" t="s">
        <v>40</v>
      </c>
      <c r="B1" s="1"/>
      <c r="C1" s="1"/>
    </row>
    <row r="2" customFormat="false" ht="15" hidden="false" customHeight="false" outlineLevel="0" collapsed="false">
      <c r="A2" s="3"/>
      <c r="B2" s="3"/>
      <c r="C2" s="3"/>
    </row>
    <row r="3" customFormat="false" ht="15" hidden="false" customHeight="false" outlineLevel="0" collapsed="false">
      <c r="A3" s="3"/>
      <c r="B3" s="3"/>
      <c r="C3" s="3"/>
    </row>
    <row r="4" customFormat="false" ht="15" hidden="false" customHeight="false" outlineLevel="0" collapsed="false">
      <c r="A4" s="21" t="s">
        <v>41</v>
      </c>
      <c r="B4" s="7" t="n">
        <f aca="false">'Concrete Estimate'!J25</f>
        <v>79.7391</v>
      </c>
      <c r="C4" s="3"/>
    </row>
    <row r="5" customFormat="false" ht="15" hidden="false" customHeight="false" outlineLevel="0" collapsed="false">
      <c r="A5" s="21" t="s">
        <v>42</v>
      </c>
      <c r="B5" s="10" t="n">
        <f aca="false">'Concrete Estimate'!L25</f>
        <v>11050.5465</v>
      </c>
      <c r="C5" s="3"/>
    </row>
    <row r="6" customFormat="false" ht="15" hidden="false" customHeight="false" outlineLevel="0" collapsed="false">
      <c r="A6" s="21" t="s">
        <v>43</v>
      </c>
      <c r="B6" s="7" t="n">
        <f aca="false">'Steel Estimate'!J25</f>
        <v>692.222222222222</v>
      </c>
      <c r="C6" s="3"/>
    </row>
    <row r="7" customFormat="false" ht="15" hidden="false" customHeight="false" outlineLevel="0" collapsed="false">
      <c r="A7" s="21" t="s">
        <v>44</v>
      </c>
      <c r="B7" s="10" t="n">
        <f aca="false">'Steel Estimate'!K25</f>
        <v>761.444444444445</v>
      </c>
      <c r="C7" s="3"/>
    </row>
    <row r="8" customFormat="false" ht="15" hidden="false" customHeight="false" outlineLevel="0" collapsed="false">
      <c r="A8" s="21" t="s">
        <v>45</v>
      </c>
      <c r="B8" s="22" t="n">
        <v>8</v>
      </c>
      <c r="C8" s="3"/>
    </row>
    <row r="9" customFormat="false" ht="15" hidden="false" customHeight="false" outlineLevel="0" collapsed="false">
      <c r="A9" s="21" t="s">
        <v>46</v>
      </c>
      <c r="B9" s="10" t="n">
        <f aca="false">(B5+B7)*B8/100</f>
        <v>944.959275555556</v>
      </c>
      <c r="C9" s="3"/>
    </row>
    <row r="10" customFormat="false" ht="15" hidden="false" customHeight="false" outlineLevel="0" collapsed="false">
      <c r="A10" s="23" t="s">
        <v>47</v>
      </c>
      <c r="B10" s="10" t="n">
        <f aca="false">B5+B7+B9</f>
        <v>12756.95022</v>
      </c>
      <c r="C10" s="3"/>
    </row>
    <row r="11" customFormat="false" ht="15" hidden="false" customHeight="false" outlineLevel="0" collapsed="false">
      <c r="A11" s="21" t="s">
        <v>48</v>
      </c>
      <c r="B11" s="22" t="n">
        <v>10</v>
      </c>
      <c r="C11" s="3"/>
    </row>
    <row r="12" customFormat="false" ht="15" hidden="false" customHeight="false" outlineLevel="0" collapsed="false">
      <c r="A12" s="21" t="s">
        <v>49</v>
      </c>
      <c r="B12" s="10" t="n">
        <f aca="false">B10*B11/100</f>
        <v>1275.695022</v>
      </c>
      <c r="C12" s="3"/>
    </row>
    <row r="13" customFormat="false" ht="15" hidden="false" customHeight="false" outlineLevel="0" collapsed="false">
      <c r="A13" s="15" t="s">
        <v>50</v>
      </c>
      <c r="B13" s="18" t="n">
        <f aca="false">B10+B12</f>
        <v>14032.645242</v>
      </c>
      <c r="C13" s="3"/>
    </row>
    <row r="14" customFormat="false" ht="15" hidden="false" customHeight="false" outlineLevel="0" collapsed="false">
      <c r="A14" s="3"/>
      <c r="B14" s="3"/>
      <c r="C14" s="3"/>
    </row>
    <row r="15" customFormat="false" ht="15" hidden="false" customHeight="false" outlineLevel="0" collapsed="false">
      <c r="A15" s="3"/>
      <c r="B15" s="3"/>
      <c r="C15" s="3"/>
    </row>
    <row r="16" customFormat="false" ht="15" hidden="false" customHeight="false" outlineLevel="0" collapsed="false">
      <c r="A16" s="19" t="s">
        <v>51</v>
      </c>
      <c r="B16" s="3"/>
      <c r="C16" s="3"/>
    </row>
    <row r="17" customFormat="false" ht="15" hidden="false" customHeight="false" outlineLevel="0" collapsed="false">
      <c r="A17" s="24" t="s">
        <v>52</v>
      </c>
      <c r="B17" s="3"/>
      <c r="C17" s="3"/>
    </row>
    <row r="18" customFormat="false" ht="15" hidden="false" customHeight="false" outlineLevel="0" collapsed="false">
      <c r="A18" s="25" t="s">
        <v>53</v>
      </c>
      <c r="B18" s="3"/>
      <c r="C18" s="3"/>
    </row>
    <row r="19" customFormat="false" ht="15" hidden="false" customHeight="false" outlineLevel="0" collapsed="false">
      <c r="A19" s="26" t="s">
        <v>54</v>
      </c>
      <c r="B19" s="3"/>
      <c r="C19" s="3"/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2026-09-18T14:53:45Z</dcterms:created>
  <dc:creator>openpyxl</dc:creator>
  <dc:description/>
  <dc:language>en-US</dc:language>
  <cp:lastModifiedBy/>
  <dcterms:modified xsi:type="dcterms:W3CDTF">2026-09-18T14:53:45Z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